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420" windowHeight="11020" activeTab="0"/>
  </bookViews>
  <sheets>
    <sheet name="FUNCIONARIOS" sheetId="1" r:id="rId1"/>
    <sheet name="LABORALES" sheetId="2" r:id="rId2"/>
    <sheet name="DATOS" sheetId="3" state="hidden" r:id="rId3"/>
  </sheets>
  <definedNames/>
  <calcPr fullCalcOnLoad="1"/>
</workbook>
</file>

<file path=xl/sharedStrings.xml><?xml version="1.0" encoding="utf-8"?>
<sst xmlns="http://schemas.openxmlformats.org/spreadsheetml/2006/main" count="118" uniqueCount="78">
  <si>
    <t>GRUPO</t>
  </si>
  <si>
    <t>NIVEL COMPLEMENTO DESTINO</t>
  </si>
  <si>
    <t>NCD 10 a 13</t>
  </si>
  <si>
    <t>NCD 14 y 15</t>
  </si>
  <si>
    <t>NCD 16 a 20</t>
  </si>
  <si>
    <t>NCD 21 y 22</t>
  </si>
  <si>
    <t>NCD 23</t>
  </si>
  <si>
    <t>NCD 24</t>
  </si>
  <si>
    <t>NCD 25</t>
  </si>
  <si>
    <t>NCD 26</t>
  </si>
  <si>
    <t>NCD 27</t>
  </si>
  <si>
    <t>NCD 28</t>
  </si>
  <si>
    <t>Director Provincial  (NCD 28 DP no segregadas)</t>
  </si>
  <si>
    <t>NCD 29</t>
  </si>
  <si>
    <t>Director Provincial  (NCD 29 DP no segregadas)</t>
  </si>
  <si>
    <t>NCD 30</t>
  </si>
  <si>
    <t>CUANTIA MENSUAL</t>
  </si>
  <si>
    <t>NCD 10</t>
  </si>
  <si>
    <t>NCD 11</t>
  </si>
  <si>
    <t>NCD 12</t>
  </si>
  <si>
    <t>NCD 13</t>
  </si>
  <si>
    <t>NCD 14</t>
  </si>
  <si>
    <t>NCD 15</t>
  </si>
  <si>
    <t>NCD 16</t>
  </si>
  <si>
    <t>NCD 17</t>
  </si>
  <si>
    <t>NCD 18</t>
  </si>
  <si>
    <t>NCD 19</t>
  </si>
  <si>
    <t>NCD 20</t>
  </si>
  <si>
    <t>NCD 21</t>
  </si>
  <si>
    <t>NCD 22</t>
  </si>
  <si>
    <t>NCD 28 NS</t>
  </si>
  <si>
    <t>NCD 29 NS</t>
  </si>
  <si>
    <t>Introducir NCD:</t>
  </si>
  <si>
    <t>2º</t>
  </si>
  <si>
    <t>Calculo del importe mensual:</t>
  </si>
  <si>
    <t>3º</t>
  </si>
  <si>
    <t>Calculo de la liquidación semestral:</t>
  </si>
  <si>
    <t>diferencia</t>
  </si>
  <si>
    <t>28 NS</t>
  </si>
  <si>
    <t>29 NS</t>
  </si>
  <si>
    <t>Cuantia mensual a cuenta</t>
  </si>
  <si>
    <t>Total product. objetivos del semestre</t>
  </si>
  <si>
    <t>Mensual a cuenta x 6 meses percibidos</t>
  </si>
  <si>
    <t>RESUMEN</t>
  </si>
  <si>
    <t>Abono liquidación marzo o septiembre)</t>
  </si>
  <si>
    <t>FUNCIONARIOS</t>
  </si>
  <si>
    <t>Introducir grupo profesional:</t>
  </si>
  <si>
    <t>CUANTIA MENSUAL TABLA REGULADORA</t>
  </si>
  <si>
    <t>VALOR MENSUAL ADICIONAL</t>
  </si>
  <si>
    <t>5,6 y 7</t>
  </si>
  <si>
    <t>4 y 5</t>
  </si>
  <si>
    <t>LABORALES CONVENIO UNICO</t>
  </si>
  <si>
    <t>LABORALES BUQUES ISM</t>
  </si>
  <si>
    <t>cuantia total productividad</t>
  </si>
  <si>
    <t>Introducir datos en las casillas amarillas</t>
  </si>
  <si>
    <t>cuantia total</t>
  </si>
  <si>
    <t>Introducir Clasificación provincial (200% al 300%):</t>
  </si>
  <si>
    <r>
      <rPr>
        <b/>
        <u val="single"/>
        <sz val="16"/>
        <color indexed="10"/>
        <rFont val="Arial"/>
        <family val="2"/>
      </rPr>
      <t>Personal funcionario</t>
    </r>
    <r>
      <rPr>
        <sz val="16"/>
        <color indexed="10"/>
        <rFont val="Arial"/>
        <family val="2"/>
      </rPr>
      <t xml:space="preserve"> importe mensual y liquidación semestral productividad cumplimiento objetivos:</t>
    </r>
  </si>
  <si>
    <r>
      <rPr>
        <b/>
        <u val="single"/>
        <sz val="16"/>
        <color indexed="10"/>
        <rFont val="Arial"/>
        <family val="2"/>
      </rPr>
      <t>Personal laboral</t>
    </r>
    <r>
      <rPr>
        <sz val="16"/>
        <color indexed="10"/>
        <rFont val="Arial"/>
        <family val="2"/>
      </rPr>
      <t xml:space="preserve"> importe mensual y liquidación semestral productividad cumplimiento objetivos:</t>
    </r>
  </si>
  <si>
    <t>Abono liquidación (marzo o septiembre)</t>
  </si>
  <si>
    <t>GRUPO PROFESIONAL III CONVENIO ÚNICO</t>
  </si>
  <si>
    <t>GRUPO PROFESIONAL IV CONVENIO ÚNICO</t>
  </si>
  <si>
    <t>GRUPO PROFESIONAL
 I CONVENIO BUQUES ISM</t>
  </si>
  <si>
    <r>
      <rPr>
        <b/>
        <sz val="11"/>
        <rFont val="Calibri"/>
        <family val="2"/>
      </rPr>
      <t>E2</t>
    </r>
    <r>
      <rPr>
        <sz val="11"/>
        <rFont val="Calibri"/>
        <family val="2"/>
      </rPr>
      <t xml:space="preserve"> Ptos. Encuadrados Título FP N 2 (anexo II)
</t>
    </r>
    <r>
      <rPr>
        <b/>
        <sz val="11"/>
        <rFont val="Calibri"/>
        <family val="2"/>
      </rPr>
      <t>E1</t>
    </r>
    <r>
      <rPr>
        <sz val="11"/>
        <rFont val="Calibri"/>
        <family val="2"/>
      </rPr>
      <t xml:space="preserve"> Ptos. Distintos anteriores
</t>
    </r>
    <r>
      <rPr>
        <b/>
        <sz val="11"/>
        <rFont val="Calibri"/>
        <family val="2"/>
      </rPr>
      <t>E1</t>
    </r>
    <r>
      <rPr>
        <sz val="11"/>
        <rFont val="Calibri"/>
        <family val="2"/>
      </rPr>
      <t xml:space="preserve"> Ptos. Encuadrados Título FP N 1 (anexo II)
</t>
    </r>
    <r>
      <rPr>
        <b/>
        <sz val="11"/>
        <rFont val="Calibri"/>
        <family val="2"/>
      </rPr>
      <t xml:space="preserve">E0 </t>
    </r>
    <r>
      <rPr>
        <sz val="11"/>
        <rFont val="Calibri"/>
        <family val="2"/>
      </rPr>
      <t xml:space="preserve">Ptos. Distintos anteriores
</t>
    </r>
    <r>
      <rPr>
        <b/>
        <sz val="11"/>
        <rFont val="Calibri"/>
        <family val="2"/>
      </rPr>
      <t>4G</t>
    </r>
  </si>
  <si>
    <r>
      <rPr>
        <b/>
        <sz val="11"/>
        <rFont val="Calibri"/>
        <family val="2"/>
      </rPr>
      <t>M1</t>
    </r>
    <r>
      <rPr>
        <sz val="11"/>
        <rFont val="Calibri"/>
        <family val="2"/>
      </rPr>
      <t xml:space="preserve"> Ptos. Encuadrados Título FP N 3 (anexo II)
</t>
    </r>
    <r>
      <rPr>
        <b/>
        <sz val="11"/>
        <rFont val="Calibri"/>
        <family val="2"/>
      </rPr>
      <t xml:space="preserve">E2 </t>
    </r>
    <r>
      <rPr>
        <sz val="11"/>
        <rFont val="Calibri"/>
        <family val="2"/>
      </rPr>
      <t xml:space="preserve">Ptos. Distintos anteriores
</t>
    </r>
    <r>
      <rPr>
        <b/>
        <sz val="11"/>
        <rFont val="Calibri"/>
        <family val="2"/>
      </rPr>
      <t>3G</t>
    </r>
  </si>
  <si>
    <t>M2, G2</t>
  </si>
  <si>
    <t>M3, G1</t>
  </si>
  <si>
    <t>GRUPO 5 (III CU) - E2, E1, E0 y 4G (IV CU)</t>
  </si>
  <si>
    <t>GRUPO 4 (III CU) - E2, E1, E0 y 4G (IV CU)</t>
  </si>
  <si>
    <t>GRUPO 3 (III CU) - M1, E2 y 3G (IV CU)</t>
  </si>
  <si>
    <t>GRUPO 2 (III CU) - M2 y G2 (IV CU)</t>
  </si>
  <si>
    <t>GRUPO 1 (III CU) - M3 y G1 (IV CU)</t>
  </si>
  <si>
    <t>GRUPO 7 (BUQUES ISM)</t>
  </si>
  <si>
    <t>GRUPO 6 (BUQUES ISM)</t>
  </si>
  <si>
    <t>GRUPO 5 (BUQUES ISM)</t>
  </si>
  <si>
    <t>GRUPO 4 (BUQUES ISM)</t>
  </si>
  <si>
    <t>GRUPO 2 (BUQUES ISM)</t>
  </si>
  <si>
    <t>GRUPO 1 (BUQUES ISM)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</si>
</sst>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4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20"/>
      <color rgb="FFFF0000"/>
      <name val="Arial"/>
      <family val="2"/>
    </font>
    <font>
      <sz val="16"/>
      <color rgb="FFFF0000"/>
      <name val="Arial"/>
      <family val="2"/>
    </font>
    <font>
      <sz val="14"/>
      <color theme="0"/>
      <name val="Arial"/>
      <family val="2"/>
    </font>
    <font>
      <sz val="14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EFFB3"/>
        <bgColor indexed="64"/>
      </patternFill>
    </fill>
    <fill>
      <patternFill patternType="solid">
        <fgColor rgb="FFFFF1C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>
        <color rgb="FFFF0000"/>
      </top>
      <bottom/>
    </border>
    <border>
      <left/>
      <right/>
      <top style="medium"/>
      <bottom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/>
    </border>
    <border>
      <left style="double">
        <color rgb="FFFF0000"/>
      </left>
      <right/>
      <top style="double">
        <color rgb="FFFF0000"/>
      </top>
      <bottom/>
    </border>
    <border>
      <left/>
      <right style="double">
        <color rgb="FFFF0000"/>
      </right>
      <top style="double">
        <color rgb="FFFF0000"/>
      </top>
      <bottom/>
    </border>
    <border>
      <left style="double">
        <color rgb="FFFF0000"/>
      </left>
      <right/>
      <top/>
      <bottom/>
    </border>
    <border>
      <left style="thick"/>
      <right/>
      <top style="medium"/>
      <bottom style="hair"/>
    </border>
    <border>
      <left style="medium"/>
      <right/>
      <top style="medium"/>
      <bottom style="hair"/>
    </border>
    <border>
      <left style="medium"/>
      <right style="medium"/>
      <top style="medium"/>
      <bottom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double">
        <color rgb="FFFF0000"/>
      </right>
      <top/>
      <bottom/>
    </border>
    <border>
      <left style="thick"/>
      <right/>
      <top/>
      <bottom style="hair"/>
    </border>
    <border>
      <left style="medium"/>
      <right/>
      <top/>
      <bottom style="hair"/>
    </border>
    <border>
      <left style="medium"/>
      <right style="medium"/>
      <top/>
      <bottom/>
    </border>
    <border>
      <left style="thick"/>
      <right/>
      <top style="hair"/>
      <bottom style="hair"/>
    </border>
    <border>
      <left style="medium"/>
      <right/>
      <top style="hair"/>
      <bottom style="hair"/>
    </border>
    <border>
      <left style="double">
        <color rgb="FFFF0000"/>
      </left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  <border>
      <left style="thick"/>
      <right/>
      <top style="hair"/>
      <bottom style="thick"/>
    </border>
    <border>
      <left style="medium"/>
      <right/>
      <top style="hair"/>
      <bottom style="thick"/>
    </border>
    <border>
      <left style="medium"/>
      <right style="medium"/>
      <top/>
      <bottom style="medium"/>
    </border>
    <border>
      <left style="thin"/>
      <right/>
      <top style="thick"/>
      <bottom style="medium"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medium"/>
      <right style="thick"/>
      <top style="hair"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thick"/>
    </border>
    <border>
      <left/>
      <right/>
      <top style="hair"/>
      <bottom style="thick"/>
    </border>
    <border>
      <left style="medium"/>
      <right style="thick"/>
      <top style="hair"/>
      <bottom style="thick"/>
    </border>
    <border>
      <left/>
      <right/>
      <top style="medium"/>
      <bottom style="hair"/>
    </border>
    <border>
      <left style="medium"/>
      <right style="thick"/>
      <top style="medium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6" xfId="0" applyFont="1" applyBorder="1" applyAlignment="1">
      <alignment/>
    </xf>
    <xf numFmtId="0" fontId="0" fillId="0" borderId="0" xfId="0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3" fillId="33" borderId="18" xfId="0" applyFont="1" applyFill="1" applyBorder="1" applyAlignment="1" applyProtection="1">
      <alignment horizontal="right"/>
      <protection locked="0"/>
    </xf>
    <xf numFmtId="0" fontId="3" fillId="33" borderId="18" xfId="0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3" xfId="0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" fillId="7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/>
    </xf>
    <xf numFmtId="164" fontId="5" fillId="34" borderId="27" xfId="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164" fontId="3" fillId="0" borderId="28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5" fillId="7" borderId="30" xfId="0" applyFont="1" applyFill="1" applyBorder="1" applyAlignment="1">
      <alignment horizontal="center"/>
    </xf>
    <xf numFmtId="0" fontId="5" fillId="6" borderId="31" xfId="0" applyFont="1" applyFill="1" applyBorder="1" applyAlignment="1">
      <alignment/>
    </xf>
    <xf numFmtId="164" fontId="5" fillId="34" borderId="32" xfId="0" applyNumberFormat="1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0" fontId="5" fillId="6" borderId="34" xfId="0" applyFont="1" applyFill="1" applyBorder="1" applyAlignment="1">
      <alignment/>
    </xf>
    <xf numFmtId="164" fontId="4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7" borderId="38" xfId="0" applyFont="1" applyFill="1" applyBorder="1" applyAlignment="1">
      <alignment horizontal="center"/>
    </xf>
    <xf numFmtId="0" fontId="5" fillId="6" borderId="39" xfId="0" applyFont="1" applyFill="1" applyBorder="1" applyAlignment="1">
      <alignment/>
    </xf>
    <xf numFmtId="164" fontId="5" fillId="34" borderId="4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164" fontId="5" fillId="35" borderId="44" xfId="0" applyNumberFormat="1" applyFont="1" applyFill="1" applyBorder="1" applyAlignment="1">
      <alignment horizontal="center"/>
    </xf>
    <xf numFmtId="0" fontId="5" fillId="6" borderId="45" xfId="0" applyFont="1" applyFill="1" applyBorder="1" applyAlignment="1">
      <alignment horizontal="center" vertical="center"/>
    </xf>
    <xf numFmtId="164" fontId="5" fillId="34" borderId="46" xfId="0" applyNumberFormat="1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 vertical="center"/>
    </xf>
    <xf numFmtId="164" fontId="5" fillId="34" borderId="48" xfId="0" applyNumberFormat="1" applyFont="1" applyFill="1" applyBorder="1" applyAlignment="1">
      <alignment horizontal="center"/>
    </xf>
    <xf numFmtId="164" fontId="5" fillId="35" borderId="49" xfId="0" applyNumberFormat="1" applyFont="1" applyFill="1" applyBorder="1" applyAlignment="1">
      <alignment horizontal="center"/>
    </xf>
    <xf numFmtId="0" fontId="34" fillId="0" borderId="12" xfId="0" applyFont="1" applyBorder="1" applyAlignment="1">
      <alignment/>
    </xf>
    <xf numFmtId="0" fontId="34" fillId="0" borderId="0" xfId="0" applyFont="1" applyAlignment="1">
      <alignment/>
    </xf>
    <xf numFmtId="164" fontId="34" fillId="0" borderId="0" xfId="0" applyNumberFormat="1" applyFont="1" applyAlignment="1">
      <alignment horizontal="center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6" borderId="42" xfId="0" applyFont="1" applyFill="1" applyBorder="1" applyAlignment="1">
      <alignment horizontal="left" vertical="center" wrapText="1"/>
    </xf>
    <xf numFmtId="164" fontId="5" fillId="34" borderId="50" xfId="0" applyNumberFormat="1" applyFont="1" applyFill="1" applyBorder="1" applyAlignment="1">
      <alignment horizontal="center" vertical="center"/>
    </xf>
    <xf numFmtId="164" fontId="5" fillId="35" borderId="51" xfId="0" applyNumberFormat="1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left" vertical="center" wrapText="1"/>
    </xf>
    <xf numFmtId="0" fontId="5" fillId="7" borderId="30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left" vertical="center"/>
    </xf>
    <xf numFmtId="0" fontId="5" fillId="6" borderId="47" xfId="0" applyFont="1" applyFill="1" applyBorder="1" applyAlignment="1">
      <alignment horizontal="left" vertical="center"/>
    </xf>
    <xf numFmtId="164" fontId="5" fillId="34" borderId="52" xfId="0" applyNumberFormat="1" applyFont="1" applyFill="1" applyBorder="1" applyAlignment="1">
      <alignment horizontal="center" vertical="center"/>
    </xf>
    <xf numFmtId="164" fontId="5" fillId="35" borderId="44" xfId="0" applyNumberFormat="1" applyFont="1" applyFill="1" applyBorder="1" applyAlignment="1">
      <alignment horizontal="center" vertical="center"/>
    </xf>
    <xf numFmtId="0" fontId="17" fillId="33" borderId="18" xfId="0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4" fontId="55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64" fontId="53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14</xdr:row>
      <xdr:rowOff>104775</xdr:rowOff>
    </xdr:from>
    <xdr:to>
      <xdr:col>11</xdr:col>
      <xdr:colOff>133350</xdr:colOff>
      <xdr:row>18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276600"/>
          <a:ext cx="484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11</xdr:row>
      <xdr:rowOff>66675</xdr:rowOff>
    </xdr:from>
    <xdr:to>
      <xdr:col>13</xdr:col>
      <xdr:colOff>152400</xdr:colOff>
      <xdr:row>12</xdr:row>
      <xdr:rowOff>257175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2628900"/>
          <a:ext cx="5314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186"/>
  <sheetViews>
    <sheetView showGridLines="0" tabSelected="1" zoomScale="86" zoomScaleNormal="86" zoomScalePageLayoutView="0" workbookViewId="0" topLeftCell="A1">
      <selection activeCell="D5" sqref="D5"/>
    </sheetView>
  </sheetViews>
  <sheetFormatPr defaultColWidth="11.421875" defaultRowHeight="15"/>
  <cols>
    <col min="1" max="2" width="11.421875" style="21" customWidth="1"/>
    <col min="3" max="3" width="42.7109375" style="21" customWidth="1"/>
    <col min="4" max="4" width="23.421875" style="21" customWidth="1"/>
    <col min="5" max="5" width="4.57421875" style="21" customWidth="1"/>
    <col min="6" max="6" width="13.00390625" style="21" customWidth="1"/>
    <col min="7" max="8" width="11.421875" style="21" customWidth="1"/>
    <col min="9" max="9" width="14.00390625" style="21" customWidth="1"/>
    <col min="10" max="10" width="15.140625" style="21" customWidth="1"/>
    <col min="11" max="11" width="5.140625" style="21" customWidth="1"/>
    <col min="12" max="12" width="11.421875" style="25" customWidth="1"/>
    <col min="13" max="16384" width="11.421875" style="21" customWidth="1"/>
  </cols>
  <sheetData>
    <row r="1" spans="4:11" ht="24.75">
      <c r="D1" s="72">
        <v>2023</v>
      </c>
      <c r="F1" s="69"/>
      <c r="G1" s="69"/>
      <c r="H1" s="69"/>
      <c r="I1" s="69"/>
      <c r="J1" s="69"/>
      <c r="K1" s="69"/>
    </row>
    <row r="2" spans="2:11" ht="19.5">
      <c r="B2" s="73" t="s">
        <v>57</v>
      </c>
      <c r="C2" s="8"/>
      <c r="E2" s="8"/>
      <c r="F2" s="74"/>
      <c r="G2" s="69"/>
      <c r="H2" s="69"/>
      <c r="I2" s="91"/>
      <c r="J2" s="92">
        <f>ROUNDUP(VLOOKUP(D5,C11:D24,2,FALSE)*1.8,2)</f>
        <v>113.31</v>
      </c>
      <c r="K2" s="69"/>
    </row>
    <row r="3" spans="2:11" ht="9.75" customHeight="1">
      <c r="B3" s="26"/>
      <c r="C3" s="8"/>
      <c r="E3" s="8"/>
      <c r="F3" s="74"/>
      <c r="G3" s="69"/>
      <c r="H3" s="69"/>
      <c r="I3" s="69"/>
      <c r="J3" s="69"/>
      <c r="K3" s="69"/>
    </row>
    <row r="4" spans="2:11" ht="18" thickBot="1">
      <c r="B4" s="7"/>
      <c r="C4" s="8" t="s">
        <v>54</v>
      </c>
      <c r="D4" s="8"/>
      <c r="F4" s="71" t="s">
        <v>33</v>
      </c>
      <c r="G4" s="74" t="s">
        <v>34</v>
      </c>
      <c r="H4" s="69"/>
      <c r="I4" s="69"/>
      <c r="J4" s="69"/>
      <c r="K4" s="69"/>
    </row>
    <row r="5" spans="2:11" ht="18" thickBot="1" thickTop="1">
      <c r="B5" s="8"/>
      <c r="C5" s="27" t="s">
        <v>32</v>
      </c>
      <c r="D5" s="22" t="s">
        <v>2</v>
      </c>
      <c r="F5" s="74"/>
      <c r="G5" s="69"/>
      <c r="H5" s="69"/>
      <c r="I5" s="91" t="s">
        <v>53</v>
      </c>
      <c r="J5" s="92">
        <f>VLOOKUP(D5,C11:D24,2,FALSE)*D6/100*6</f>
        <v>1133.1</v>
      </c>
      <c r="K5" s="69"/>
    </row>
    <row r="6" spans="3:11" ht="18" thickBot="1" thickTop="1">
      <c r="C6" s="27" t="s">
        <v>56</v>
      </c>
      <c r="D6" s="23">
        <v>300</v>
      </c>
      <c r="F6" s="69"/>
      <c r="G6" s="69"/>
      <c r="H6" s="69"/>
      <c r="I6" s="91" t="s">
        <v>42</v>
      </c>
      <c r="J6" s="92">
        <f>J2*6</f>
        <v>679.86</v>
      </c>
      <c r="K6" s="69"/>
    </row>
    <row r="7" spans="3:11" ht="18" thickTop="1">
      <c r="C7" s="9"/>
      <c r="D7" s="28"/>
      <c r="F7" s="71" t="s">
        <v>35</v>
      </c>
      <c r="G7" s="74" t="s">
        <v>36</v>
      </c>
      <c r="H7" s="69"/>
      <c r="I7" s="91" t="s">
        <v>37</v>
      </c>
      <c r="J7" s="92">
        <f>J5-J6</f>
        <v>453.2399999999999</v>
      </c>
      <c r="K7" s="69"/>
    </row>
    <row r="8" spans="3:11" ht="18">
      <c r="C8" s="9"/>
      <c r="D8" s="28"/>
      <c r="F8" s="69"/>
      <c r="G8" s="69"/>
      <c r="H8" s="69"/>
      <c r="I8" s="69"/>
      <c r="J8" s="69"/>
      <c r="K8" s="69"/>
    </row>
    <row r="9" spans="3:4" ht="18" thickBot="1">
      <c r="C9" s="9"/>
      <c r="D9" s="28"/>
    </row>
    <row r="10" spans="2:12" ht="18" thickBot="1" thickTop="1">
      <c r="B10" s="29" t="s">
        <v>0</v>
      </c>
      <c r="C10" s="30" t="s">
        <v>1</v>
      </c>
      <c r="D10" s="31" t="s">
        <v>16</v>
      </c>
      <c r="F10" s="32"/>
      <c r="G10" s="33"/>
      <c r="H10" s="10" t="s">
        <v>43</v>
      </c>
      <c r="I10" s="33"/>
      <c r="J10" s="33"/>
      <c r="K10" s="34"/>
      <c r="L10" s="35"/>
    </row>
    <row r="11" spans="2:12" ht="18" thickBot="1" thickTop="1">
      <c r="B11" s="36">
        <v>1</v>
      </c>
      <c r="C11" s="37" t="s">
        <v>2</v>
      </c>
      <c r="D11" s="38">
        <v>62.95</v>
      </c>
      <c r="F11" s="39"/>
      <c r="I11" s="27" t="s">
        <v>40</v>
      </c>
      <c r="J11" s="40">
        <f>J2</f>
        <v>113.31</v>
      </c>
      <c r="K11" s="41"/>
      <c r="L11" s="35"/>
    </row>
    <row r="12" spans="2:12" ht="18" thickBot="1" thickTop="1">
      <c r="B12" s="42">
        <v>2</v>
      </c>
      <c r="C12" s="43" t="s">
        <v>3</v>
      </c>
      <c r="D12" s="44">
        <v>76.33</v>
      </c>
      <c r="F12" s="39"/>
      <c r="I12" s="27" t="s">
        <v>59</v>
      </c>
      <c r="J12" s="40">
        <f>J7</f>
        <v>453.2399999999999</v>
      </c>
      <c r="K12" s="41"/>
      <c r="L12" s="35"/>
    </row>
    <row r="13" spans="2:12" ht="18.75" thickBot="1" thickTop="1">
      <c r="B13" s="45">
        <v>3</v>
      </c>
      <c r="C13" s="46" t="s">
        <v>4</v>
      </c>
      <c r="D13" s="44">
        <v>90.63</v>
      </c>
      <c r="F13" s="39"/>
      <c r="I13" s="27" t="s">
        <v>41</v>
      </c>
      <c r="J13" s="47">
        <f>J6+J7</f>
        <v>1133.1</v>
      </c>
      <c r="K13" s="48"/>
      <c r="L13" s="35"/>
    </row>
    <row r="14" spans="2:12" ht="15" thickBot="1" thickTop="1">
      <c r="B14" s="45">
        <v>4</v>
      </c>
      <c r="C14" s="46" t="s">
        <v>5</v>
      </c>
      <c r="D14" s="44">
        <v>104.11</v>
      </c>
      <c r="F14" s="49"/>
      <c r="G14" s="50"/>
      <c r="H14" s="50"/>
      <c r="I14" s="50"/>
      <c r="J14" s="50"/>
      <c r="K14" s="51"/>
      <c r="L14" s="35"/>
    </row>
    <row r="15" spans="2:4" ht="15.75" thickTop="1">
      <c r="B15" s="45">
        <v>5</v>
      </c>
      <c r="C15" s="46" t="s">
        <v>6</v>
      </c>
      <c r="D15" s="44">
        <v>129.54</v>
      </c>
    </row>
    <row r="16" spans="2:4" ht="15">
      <c r="B16" s="45">
        <v>6</v>
      </c>
      <c r="C16" s="46" t="s">
        <v>7</v>
      </c>
      <c r="D16" s="44">
        <v>153.33</v>
      </c>
    </row>
    <row r="17" spans="2:4" ht="15">
      <c r="B17" s="45">
        <v>7</v>
      </c>
      <c r="C17" s="46" t="s">
        <v>8</v>
      </c>
      <c r="D17" s="44">
        <v>219.21</v>
      </c>
    </row>
    <row r="18" spans="2:4" ht="15">
      <c r="B18" s="45">
        <v>8</v>
      </c>
      <c r="C18" s="46" t="s">
        <v>9</v>
      </c>
      <c r="D18" s="44">
        <v>262.03</v>
      </c>
    </row>
    <row r="19" spans="2:4" ht="15">
      <c r="B19" s="45">
        <v>9</v>
      </c>
      <c r="C19" s="46" t="s">
        <v>10</v>
      </c>
      <c r="D19" s="44">
        <v>304.91</v>
      </c>
    </row>
    <row r="20" spans="2:4" ht="14.25">
      <c r="B20" s="45">
        <v>10</v>
      </c>
      <c r="C20" s="46" t="s">
        <v>11</v>
      </c>
      <c r="D20" s="44">
        <v>350.82</v>
      </c>
    </row>
    <row r="21" spans="2:4" ht="14.25">
      <c r="B21" s="45">
        <v>11</v>
      </c>
      <c r="C21" s="46" t="s">
        <v>12</v>
      </c>
      <c r="D21" s="44">
        <v>263.54</v>
      </c>
    </row>
    <row r="22" spans="2:4" ht="14.25">
      <c r="B22" s="45">
        <v>12</v>
      </c>
      <c r="C22" s="46" t="s">
        <v>13</v>
      </c>
      <c r="D22" s="44">
        <v>394.57</v>
      </c>
    </row>
    <row r="23" spans="2:4" ht="14.25">
      <c r="B23" s="45">
        <v>13</v>
      </c>
      <c r="C23" s="46" t="s">
        <v>14</v>
      </c>
      <c r="D23" s="44">
        <v>297.71</v>
      </c>
    </row>
    <row r="24" spans="2:4" ht="15" thickBot="1">
      <c r="B24" s="52">
        <v>14</v>
      </c>
      <c r="C24" s="53" t="s">
        <v>15</v>
      </c>
      <c r="D24" s="54">
        <v>437.44</v>
      </c>
    </row>
    <row r="25" ht="15" thickTop="1"/>
    <row r="26" spans="1:14" ht="14.25">
      <c r="A26" s="88"/>
      <c r="B26" s="89"/>
      <c r="C26" s="88"/>
      <c r="D26" s="88"/>
      <c r="E26" s="88"/>
      <c r="F26" s="88"/>
      <c r="G26" s="88"/>
      <c r="H26" s="88"/>
      <c r="I26" s="88"/>
      <c r="J26" s="88"/>
      <c r="K26" s="88"/>
      <c r="L26" s="90"/>
      <c r="M26" s="88"/>
      <c r="N26" s="88"/>
    </row>
    <row r="27" spans="1:14" ht="14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90"/>
      <c r="M27" s="88"/>
      <c r="N27" s="88"/>
    </row>
    <row r="28" spans="1:14" ht="14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90"/>
      <c r="M28" s="88"/>
      <c r="N28" s="88"/>
    </row>
    <row r="29" spans="1:14" ht="14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90"/>
      <c r="M29" s="88"/>
      <c r="N29" s="88"/>
    </row>
    <row r="30" spans="1:14" ht="14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90"/>
      <c r="M30" s="88"/>
      <c r="N30" s="88"/>
    </row>
    <row r="31" spans="1:14" ht="14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90"/>
      <c r="M31" s="88"/>
      <c r="N31" s="88"/>
    </row>
    <row r="32" spans="1:14" ht="14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90"/>
      <c r="M32" s="88"/>
      <c r="N32" s="88"/>
    </row>
    <row r="33" spans="1:14" ht="14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90"/>
      <c r="M33" s="88"/>
      <c r="N33" s="88"/>
    </row>
    <row r="34" spans="1:14" ht="14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90"/>
      <c r="M34" s="88"/>
      <c r="N34" s="88"/>
    </row>
    <row r="35" spans="1:14" ht="14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90"/>
      <c r="M35" s="88"/>
      <c r="N35" s="88"/>
    </row>
    <row r="36" spans="1:14" ht="14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90"/>
      <c r="M36" s="88"/>
      <c r="N36" s="88"/>
    </row>
    <row r="37" spans="1:14" ht="14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90"/>
      <c r="M37" s="88"/>
      <c r="N37" s="88"/>
    </row>
    <row r="38" spans="1:14" ht="14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90"/>
      <c r="M38" s="88"/>
      <c r="N38" s="88"/>
    </row>
    <row r="39" spans="1:14" ht="14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90"/>
      <c r="M39" s="88"/>
      <c r="N39" s="88"/>
    </row>
    <row r="40" spans="1:14" ht="14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90"/>
      <c r="M40" s="88"/>
      <c r="N40" s="88"/>
    </row>
    <row r="41" spans="1:14" ht="14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90"/>
      <c r="M41" s="88"/>
      <c r="N41" s="88"/>
    </row>
    <row r="42" spans="1:14" ht="14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90"/>
      <c r="M42" s="88"/>
      <c r="N42" s="88"/>
    </row>
    <row r="43" spans="1:14" ht="14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90"/>
      <c r="M43" s="88"/>
      <c r="N43" s="88"/>
    </row>
    <row r="44" spans="1:14" ht="14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90"/>
      <c r="M44" s="88"/>
      <c r="N44" s="88"/>
    </row>
    <row r="45" spans="1:14" ht="14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90"/>
      <c r="M45" s="88"/>
      <c r="N45" s="88"/>
    </row>
    <row r="46" spans="1:14" ht="14.2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90"/>
      <c r="M46" s="88"/>
      <c r="N46" s="88"/>
    </row>
    <row r="47" spans="1:14" ht="14.2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90"/>
      <c r="M47" s="88"/>
      <c r="N47" s="88"/>
    </row>
    <row r="48" spans="1:14" ht="14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90"/>
      <c r="M48" s="88"/>
      <c r="N48" s="88"/>
    </row>
    <row r="49" spans="1:14" ht="14.25">
      <c r="A49" s="69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90"/>
      <c r="M49" s="88"/>
      <c r="N49" s="88"/>
    </row>
    <row r="50" spans="1:14" ht="18">
      <c r="A50" s="75">
        <v>200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90"/>
      <c r="M50" s="88"/>
      <c r="N50" s="88"/>
    </row>
    <row r="51" spans="1:14" ht="18">
      <c r="A51" s="75">
        <v>210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90"/>
      <c r="M51" s="88"/>
      <c r="N51" s="88"/>
    </row>
    <row r="52" spans="1:14" ht="18">
      <c r="A52" s="75">
        <v>220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90"/>
      <c r="M52" s="88"/>
      <c r="N52" s="88"/>
    </row>
    <row r="53" spans="1:14" ht="18">
      <c r="A53" s="75">
        <v>230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90"/>
      <c r="M53" s="88"/>
      <c r="N53" s="88"/>
    </row>
    <row r="54" spans="1:14" ht="18">
      <c r="A54" s="75">
        <v>240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90"/>
      <c r="M54" s="88"/>
      <c r="N54" s="88"/>
    </row>
    <row r="55" spans="1:14" ht="18">
      <c r="A55" s="75">
        <v>250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90"/>
      <c r="M55" s="88"/>
      <c r="N55" s="88"/>
    </row>
    <row r="56" spans="1:14" ht="18">
      <c r="A56" s="75">
        <v>260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90"/>
      <c r="M56" s="88"/>
      <c r="N56" s="88"/>
    </row>
    <row r="57" spans="1:14" ht="18">
      <c r="A57" s="75">
        <v>270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90"/>
      <c r="M57" s="88"/>
      <c r="N57" s="88"/>
    </row>
    <row r="58" spans="1:14" ht="18">
      <c r="A58" s="75">
        <v>280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90"/>
      <c r="M58" s="88"/>
      <c r="N58" s="88"/>
    </row>
    <row r="59" spans="1:14" ht="18">
      <c r="A59" s="75">
        <v>290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90"/>
      <c r="M59" s="88"/>
      <c r="N59" s="88"/>
    </row>
    <row r="60" spans="1:14" ht="18">
      <c r="A60" s="75">
        <v>300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90"/>
      <c r="M60" s="88"/>
      <c r="N60" s="88"/>
    </row>
    <row r="61" spans="1:14" ht="14.2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90"/>
      <c r="M61" s="88"/>
      <c r="N61" s="88"/>
    </row>
    <row r="62" spans="1:14" ht="14.2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90"/>
      <c r="M62" s="88"/>
      <c r="N62" s="88"/>
    </row>
    <row r="63" spans="1:14" ht="14.2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90"/>
      <c r="M63" s="88"/>
      <c r="N63" s="88"/>
    </row>
    <row r="64" spans="1:14" ht="14.2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90"/>
      <c r="M64" s="88"/>
      <c r="N64" s="88"/>
    </row>
    <row r="65" spans="1:14" ht="14.2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90"/>
      <c r="M65" s="88"/>
      <c r="N65" s="88"/>
    </row>
    <row r="66" spans="1:14" ht="14.2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90"/>
      <c r="M66" s="88"/>
      <c r="N66" s="88"/>
    </row>
    <row r="67" spans="1:14" ht="14.2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90"/>
      <c r="M67" s="88"/>
      <c r="N67" s="88"/>
    </row>
    <row r="68" spans="1:14" ht="14.2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90"/>
      <c r="M68" s="88"/>
      <c r="N68" s="88"/>
    </row>
    <row r="69" spans="1:14" ht="14.2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90"/>
      <c r="M69" s="88"/>
      <c r="N69" s="88"/>
    </row>
    <row r="70" spans="1:14" ht="14.2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90"/>
      <c r="M70" s="88"/>
      <c r="N70" s="88"/>
    </row>
    <row r="71" spans="1:14" ht="14.2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90"/>
      <c r="M71" s="88"/>
      <c r="N71" s="88"/>
    </row>
    <row r="72" spans="1:14" ht="14.2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90"/>
      <c r="M72" s="88"/>
      <c r="N72" s="88"/>
    </row>
    <row r="73" spans="1:14" ht="14.2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90"/>
      <c r="M73" s="88"/>
      <c r="N73" s="88"/>
    </row>
    <row r="74" spans="1:14" ht="14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90"/>
      <c r="M74" s="88"/>
      <c r="N74" s="88"/>
    </row>
    <row r="75" spans="1:14" ht="14.2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90"/>
      <c r="M75" s="88"/>
      <c r="N75" s="88"/>
    </row>
    <row r="76" spans="1:14" ht="14.2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90"/>
      <c r="M76" s="88"/>
      <c r="N76" s="88"/>
    </row>
    <row r="77" spans="1:14" ht="14.2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90"/>
      <c r="M77" s="88"/>
      <c r="N77" s="88"/>
    </row>
    <row r="78" spans="1:14" ht="14.2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90"/>
      <c r="M78" s="88"/>
      <c r="N78" s="88"/>
    </row>
    <row r="79" spans="1:14" ht="14.2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90"/>
      <c r="M79" s="88"/>
      <c r="N79" s="88"/>
    </row>
    <row r="80" spans="1:14" ht="14.2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90"/>
      <c r="M80" s="88"/>
      <c r="N80" s="88"/>
    </row>
    <row r="81" spans="1:14" ht="14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90"/>
      <c r="M81" s="88"/>
      <c r="N81" s="88"/>
    </row>
    <row r="82" spans="1:14" ht="14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90"/>
      <c r="M82" s="88"/>
      <c r="N82" s="88"/>
    </row>
    <row r="83" spans="1:14" ht="14.2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90"/>
      <c r="M83" s="88"/>
      <c r="N83" s="88"/>
    </row>
    <row r="84" spans="1:14" ht="14.2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90"/>
      <c r="M84" s="88"/>
      <c r="N84" s="88"/>
    </row>
    <row r="85" spans="1:14" ht="14.2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90"/>
      <c r="M85" s="88"/>
      <c r="N85" s="88"/>
    </row>
    <row r="86" spans="1:14" ht="14.2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90"/>
      <c r="M86" s="88"/>
      <c r="N86" s="88"/>
    </row>
    <row r="87" spans="1:14" ht="14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90"/>
      <c r="M87" s="88"/>
      <c r="N87" s="88"/>
    </row>
    <row r="88" spans="1:14" ht="14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90"/>
      <c r="M88" s="88"/>
      <c r="N88" s="88"/>
    </row>
    <row r="89" spans="1:14" ht="14.2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90"/>
      <c r="M89" s="88"/>
      <c r="N89" s="88"/>
    </row>
    <row r="90" spans="1:14" ht="14.2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90"/>
      <c r="M90" s="88"/>
      <c r="N90" s="88"/>
    </row>
    <row r="91" spans="1:14" ht="14.2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90"/>
      <c r="M91" s="88"/>
      <c r="N91" s="88"/>
    </row>
    <row r="92" spans="1:14" ht="14.2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90"/>
      <c r="M92" s="88"/>
      <c r="N92" s="88"/>
    </row>
    <row r="93" spans="1:14" ht="14.2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90"/>
      <c r="M93" s="88"/>
      <c r="N93" s="88"/>
    </row>
    <row r="94" spans="1:14" ht="14.2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90"/>
      <c r="M94" s="88"/>
      <c r="N94" s="88"/>
    </row>
    <row r="95" spans="1:14" ht="14.2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90"/>
      <c r="M95" s="88"/>
      <c r="N95" s="88"/>
    </row>
    <row r="96" spans="1:14" ht="14.2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90"/>
      <c r="M96" s="88"/>
      <c r="N96" s="88"/>
    </row>
    <row r="97" spans="1:14" ht="14.2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90"/>
      <c r="M97" s="88"/>
      <c r="N97" s="88"/>
    </row>
    <row r="98" spans="1:14" ht="14.2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90"/>
      <c r="M98" s="88"/>
      <c r="N98" s="88"/>
    </row>
    <row r="99" spans="1:14" ht="14.2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90"/>
      <c r="M99" s="88"/>
      <c r="N99" s="88"/>
    </row>
    <row r="100" spans="1:14" ht="14.2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90"/>
      <c r="M100" s="88"/>
      <c r="N100" s="88"/>
    </row>
    <row r="101" spans="1:14" ht="14.2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90"/>
      <c r="M101" s="88"/>
      <c r="N101" s="88"/>
    </row>
    <row r="102" spans="1:14" ht="14.2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90"/>
      <c r="M102" s="88"/>
      <c r="N102" s="88"/>
    </row>
    <row r="103" spans="1:14" ht="14.2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90"/>
      <c r="M103" s="88"/>
      <c r="N103" s="88"/>
    </row>
    <row r="104" spans="1:14" ht="14.2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90"/>
      <c r="M104" s="88"/>
      <c r="N104" s="88"/>
    </row>
    <row r="105" spans="1:14" ht="14.2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90"/>
      <c r="M105" s="88"/>
      <c r="N105" s="88"/>
    </row>
    <row r="106" spans="1:14" ht="14.2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90"/>
      <c r="M106" s="88"/>
      <c r="N106" s="88"/>
    </row>
    <row r="107" spans="1:14" ht="14.2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90"/>
      <c r="M107" s="88"/>
      <c r="N107" s="88"/>
    </row>
    <row r="108" spans="1:14" ht="14.2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90"/>
      <c r="M108" s="88"/>
      <c r="N108" s="88"/>
    </row>
    <row r="109" spans="1:14" ht="14.2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90"/>
      <c r="M109" s="88"/>
      <c r="N109" s="88"/>
    </row>
    <row r="110" spans="1:14" ht="14.2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90"/>
      <c r="M110" s="88"/>
      <c r="N110" s="88"/>
    </row>
    <row r="111" spans="1:14" ht="14.2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90"/>
      <c r="M111" s="88"/>
      <c r="N111" s="88"/>
    </row>
    <row r="112" spans="1:14" ht="14.2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90"/>
      <c r="M112" s="88"/>
      <c r="N112" s="88"/>
    </row>
    <row r="113" spans="1:14" ht="14.2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90"/>
      <c r="M113" s="88"/>
      <c r="N113" s="88"/>
    </row>
    <row r="114" spans="1:14" ht="14.2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90"/>
      <c r="M114" s="88"/>
      <c r="N114" s="88"/>
    </row>
    <row r="115" spans="1:14" ht="14.2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90"/>
      <c r="M115" s="88"/>
      <c r="N115" s="88"/>
    </row>
    <row r="116" spans="1:14" ht="14.2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90"/>
      <c r="M116" s="88"/>
      <c r="N116" s="88"/>
    </row>
    <row r="117" spans="1:14" ht="14.2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90"/>
      <c r="M117" s="88"/>
      <c r="N117" s="88"/>
    </row>
    <row r="118" spans="1:14" ht="14.2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90"/>
      <c r="M118" s="88"/>
      <c r="N118" s="88"/>
    </row>
    <row r="119" spans="1:14" ht="14.2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90"/>
      <c r="M119" s="88"/>
      <c r="N119" s="88"/>
    </row>
    <row r="120" spans="1:14" ht="14.2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90"/>
      <c r="M120" s="88"/>
      <c r="N120" s="88"/>
    </row>
    <row r="121" spans="1:14" ht="14.2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90"/>
      <c r="M121" s="88"/>
      <c r="N121" s="88"/>
    </row>
    <row r="122" spans="1:14" ht="14.2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90"/>
      <c r="M122" s="88"/>
      <c r="N122" s="88"/>
    </row>
    <row r="123" spans="1:14" ht="14.2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90"/>
      <c r="M123" s="88"/>
      <c r="N123" s="88"/>
    </row>
    <row r="124" spans="1:14" ht="14.2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90"/>
      <c r="M124" s="88"/>
      <c r="N124" s="88"/>
    </row>
    <row r="125" spans="1:14" ht="14.2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90"/>
      <c r="M125" s="88"/>
      <c r="N125" s="88"/>
    </row>
    <row r="126" spans="1:14" ht="14.2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90"/>
      <c r="M126" s="88"/>
      <c r="N126" s="88"/>
    </row>
    <row r="127" spans="1:14" ht="14.2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90"/>
      <c r="M127" s="88"/>
      <c r="N127" s="88"/>
    </row>
    <row r="128" spans="1:14" ht="14.2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90"/>
      <c r="M128" s="88"/>
      <c r="N128" s="88"/>
    </row>
    <row r="129" spans="1:14" ht="14.2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90"/>
      <c r="M129" s="88"/>
      <c r="N129" s="88"/>
    </row>
    <row r="130" spans="1:14" ht="14.2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90"/>
      <c r="M130" s="88"/>
      <c r="N130" s="88"/>
    </row>
    <row r="131" spans="1:14" ht="14.2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90"/>
      <c r="M131" s="88"/>
      <c r="N131" s="88"/>
    </row>
    <row r="132" spans="1:14" ht="14.2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90"/>
      <c r="M132" s="88"/>
      <c r="N132" s="88"/>
    </row>
    <row r="133" spans="1:14" ht="14.2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90"/>
      <c r="M133" s="88"/>
      <c r="N133" s="88"/>
    </row>
    <row r="134" spans="1:14" ht="14.2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90"/>
      <c r="M134" s="88"/>
      <c r="N134" s="88"/>
    </row>
    <row r="135" spans="1:14" ht="14.2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90"/>
      <c r="M135" s="88"/>
      <c r="N135" s="88"/>
    </row>
    <row r="136" spans="1:14" ht="14.2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90"/>
      <c r="M136" s="88"/>
      <c r="N136" s="88"/>
    </row>
    <row r="137" spans="1:14" ht="14.2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90"/>
      <c r="M137" s="88"/>
      <c r="N137" s="88"/>
    </row>
    <row r="138" spans="1:14" ht="14.2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90"/>
      <c r="M138" s="88"/>
      <c r="N138" s="88"/>
    </row>
    <row r="139" spans="1:14" ht="14.2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90"/>
      <c r="M139" s="88"/>
      <c r="N139" s="88"/>
    </row>
    <row r="140" spans="1:14" ht="14.2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90"/>
      <c r="M140" s="88"/>
      <c r="N140" s="88"/>
    </row>
    <row r="141" spans="1:14" ht="14.2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90"/>
      <c r="M141" s="88"/>
      <c r="N141" s="88"/>
    </row>
    <row r="142" spans="1:14" ht="14.2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90"/>
      <c r="M142" s="88"/>
      <c r="N142" s="88"/>
    </row>
    <row r="143" spans="1:14" ht="14.2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90"/>
      <c r="M143" s="88"/>
      <c r="N143" s="88"/>
    </row>
    <row r="144" spans="1:14" ht="14.2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90"/>
      <c r="M144" s="88"/>
      <c r="N144" s="88"/>
    </row>
    <row r="145" spans="1:14" ht="14.2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90"/>
      <c r="M145" s="88"/>
      <c r="N145" s="88"/>
    </row>
    <row r="146" spans="1:14" ht="14.2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90"/>
      <c r="M146" s="88"/>
      <c r="N146" s="88"/>
    </row>
    <row r="147" spans="1:14" ht="14.2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90"/>
      <c r="M147" s="88"/>
      <c r="N147" s="88"/>
    </row>
    <row r="148" spans="1:14" ht="14.2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90"/>
      <c r="M148" s="88"/>
      <c r="N148" s="88"/>
    </row>
    <row r="149" spans="1:14" ht="14.2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90"/>
      <c r="M149" s="88"/>
      <c r="N149" s="88"/>
    </row>
    <row r="150" spans="1:14" ht="14.2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90"/>
      <c r="M150" s="88"/>
      <c r="N150" s="88"/>
    </row>
    <row r="151" spans="1:14" ht="14.2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90"/>
      <c r="M151" s="88"/>
      <c r="N151" s="88"/>
    </row>
    <row r="152" spans="1:14" ht="14.2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90"/>
      <c r="M152" s="88"/>
      <c r="N152" s="88"/>
    </row>
    <row r="153" spans="1:14" ht="14.2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90"/>
      <c r="M153" s="88"/>
      <c r="N153" s="88"/>
    </row>
    <row r="154" spans="1:14" ht="14.2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90"/>
      <c r="M154" s="88"/>
      <c r="N154" s="88"/>
    </row>
    <row r="155" spans="1:14" ht="14.2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90"/>
      <c r="M155" s="88"/>
      <c r="N155" s="88"/>
    </row>
    <row r="156" spans="1:14" ht="14.2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90"/>
      <c r="M156" s="88"/>
      <c r="N156" s="88"/>
    </row>
    <row r="157" spans="1:14" ht="14.2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90"/>
      <c r="M157" s="88"/>
      <c r="N157" s="88"/>
    </row>
    <row r="158" spans="1:14" ht="14.2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90"/>
      <c r="M158" s="88"/>
      <c r="N158" s="88"/>
    </row>
    <row r="159" spans="1:14" ht="14.2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90"/>
      <c r="M159" s="88"/>
      <c r="N159" s="88"/>
    </row>
    <row r="160" spans="1:14" ht="14.2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90"/>
      <c r="M160" s="88"/>
      <c r="N160" s="88"/>
    </row>
    <row r="161" spans="1:14" ht="14.2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90"/>
      <c r="M161" s="88"/>
      <c r="N161" s="88"/>
    </row>
    <row r="162" spans="1:14" ht="14.2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90"/>
      <c r="M162" s="88"/>
      <c r="N162" s="88"/>
    </row>
    <row r="163" spans="1:14" ht="14.2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90"/>
      <c r="M163" s="88"/>
      <c r="N163" s="88"/>
    </row>
    <row r="164" spans="1:14" ht="14.2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90"/>
      <c r="M164" s="88"/>
      <c r="N164" s="88"/>
    </row>
    <row r="165" spans="1:14" ht="14.2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90"/>
      <c r="M165" s="88"/>
      <c r="N165" s="88"/>
    </row>
    <row r="166" spans="1:14" ht="14.2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90"/>
      <c r="M166" s="88"/>
      <c r="N166" s="88"/>
    </row>
    <row r="167" spans="1:14" ht="14.2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90"/>
      <c r="M167" s="88"/>
      <c r="N167" s="88"/>
    </row>
    <row r="168" spans="1:14" ht="14.2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90"/>
      <c r="M168" s="88"/>
      <c r="N168" s="88"/>
    </row>
    <row r="169" spans="1:14" ht="14.2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90"/>
      <c r="M169" s="88"/>
      <c r="N169" s="88"/>
    </row>
    <row r="170" spans="1:14" ht="14.2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90"/>
      <c r="M170" s="88"/>
      <c r="N170" s="88"/>
    </row>
    <row r="171" spans="1:14" ht="14.2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90"/>
      <c r="M171" s="88"/>
      <c r="N171" s="88"/>
    </row>
    <row r="172" spans="1:14" ht="14.2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90"/>
      <c r="M172" s="88"/>
      <c r="N172" s="88"/>
    </row>
    <row r="173" spans="1:14" ht="14.2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90"/>
      <c r="M173" s="88"/>
      <c r="N173" s="88"/>
    </row>
    <row r="174" spans="1:14" ht="14.2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90"/>
      <c r="M174" s="88"/>
      <c r="N174" s="88"/>
    </row>
    <row r="175" spans="1:14" ht="14.2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90"/>
      <c r="M175" s="88"/>
      <c r="N175" s="88"/>
    </row>
    <row r="176" spans="1:14" ht="14.2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90"/>
      <c r="M176" s="88"/>
      <c r="N176" s="88"/>
    </row>
    <row r="177" spans="1:14" ht="14.2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90"/>
      <c r="M177" s="88"/>
      <c r="N177" s="88"/>
    </row>
    <row r="178" spans="1:14" ht="14.2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90"/>
      <c r="M178" s="88"/>
      <c r="N178" s="88"/>
    </row>
    <row r="179" spans="1:14" ht="14.2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90"/>
      <c r="M179" s="88"/>
      <c r="N179" s="88"/>
    </row>
    <row r="180" spans="1:14" ht="14.2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90"/>
      <c r="M180" s="88"/>
      <c r="N180" s="88"/>
    </row>
    <row r="181" spans="1:14" ht="14.2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90"/>
      <c r="M181" s="88"/>
      <c r="N181" s="88"/>
    </row>
    <row r="182" spans="1:14" ht="14.2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90"/>
      <c r="M182" s="88"/>
      <c r="N182" s="88"/>
    </row>
    <row r="183" spans="1:14" ht="14.2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90"/>
      <c r="M183" s="88"/>
      <c r="N183" s="88"/>
    </row>
    <row r="184" spans="1:14" ht="14.2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90"/>
      <c r="M184" s="88"/>
      <c r="N184" s="88"/>
    </row>
    <row r="185" spans="1:14" ht="14.2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90"/>
      <c r="M185" s="88"/>
      <c r="N185" s="88"/>
    </row>
    <row r="186" spans="1:14" ht="14.2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90"/>
      <c r="M186" s="88"/>
      <c r="N186" s="88"/>
    </row>
  </sheetData>
  <sheetProtection sheet="1" objects="1" scenarios="1" selectLockedCells="1"/>
  <protectedRanges>
    <protectedRange sqref="D5:D6" name="Rango1"/>
  </protectedRanges>
  <dataValidations count="2">
    <dataValidation type="list" allowBlank="1" showInputMessage="1" showErrorMessage="1" sqref="D5">
      <formula1>$C$11:$C$24</formula1>
    </dataValidation>
    <dataValidation type="list" allowBlank="1" showInputMessage="1" showErrorMessage="1" sqref="D6">
      <formula1>$A$50:$A$60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N60"/>
  <sheetViews>
    <sheetView showGridLines="0" zoomScale="88" zoomScaleNormal="88" zoomScalePageLayoutView="0" workbookViewId="0" topLeftCell="A1">
      <selection activeCell="F5" sqref="F5"/>
    </sheetView>
  </sheetViews>
  <sheetFormatPr defaultColWidth="11.421875" defaultRowHeight="15"/>
  <cols>
    <col min="1" max="1" width="9.00390625" style="21" customWidth="1"/>
    <col min="2" max="2" width="12.8515625" style="21" customWidth="1"/>
    <col min="3" max="3" width="12.7109375" style="21" customWidth="1"/>
    <col min="4" max="4" width="43.00390625" style="21" customWidth="1"/>
    <col min="5" max="5" width="15.7109375" style="21" customWidth="1"/>
    <col min="6" max="6" width="36.57421875" style="21" customWidth="1"/>
    <col min="7" max="7" width="6.7109375" style="21" customWidth="1"/>
    <col min="8" max="10" width="11.421875" style="21" customWidth="1"/>
    <col min="11" max="11" width="16.00390625" style="21" customWidth="1"/>
    <col min="12" max="12" width="20.7109375" style="21" customWidth="1"/>
    <col min="13" max="13" width="5.421875" style="21" customWidth="1"/>
    <col min="14" max="16384" width="11.421875" style="21" customWidth="1"/>
  </cols>
  <sheetData>
    <row r="1" spans="5:13" ht="24.75">
      <c r="E1" s="72">
        <v>2023</v>
      </c>
      <c r="F1" s="24"/>
      <c r="H1" s="69"/>
      <c r="I1" s="69"/>
      <c r="J1" s="69"/>
      <c r="K1" s="69"/>
      <c r="L1" s="92">
        <f>ROUNDUP(VLOOKUP(F5,E50:F60,2,FALSE)*1.8+123.35,2)</f>
        <v>236.66</v>
      </c>
      <c r="M1" s="69"/>
    </row>
    <row r="2" spans="2:13" ht="19.5">
      <c r="B2" s="73" t="s">
        <v>58</v>
      </c>
      <c r="C2" s="8"/>
      <c r="D2" s="8"/>
      <c r="G2" s="8"/>
      <c r="H2" s="74"/>
      <c r="I2" s="69"/>
      <c r="J2" s="69"/>
      <c r="K2" s="91" t="s">
        <v>55</v>
      </c>
      <c r="L2" s="92">
        <f>((VLOOKUP(F5,DATOS!E2:G12,2,FALSE)*F6/100)+123.35)*6</f>
        <v>1466.34</v>
      </c>
      <c r="M2" s="69"/>
    </row>
    <row r="3" spans="2:13" ht="19.5">
      <c r="B3" s="26"/>
      <c r="C3" s="8"/>
      <c r="D3" s="8"/>
      <c r="G3" s="8"/>
      <c r="H3" s="74"/>
      <c r="I3" s="69"/>
      <c r="J3" s="69"/>
      <c r="K3" s="91" t="s">
        <v>42</v>
      </c>
      <c r="L3" s="92">
        <f>L1*6</f>
        <v>1419.96</v>
      </c>
      <c r="M3" s="69"/>
    </row>
    <row r="4" spans="2:13" ht="18" thickBot="1">
      <c r="B4" s="7"/>
      <c r="D4" s="8" t="s">
        <v>54</v>
      </c>
      <c r="E4" s="8"/>
      <c r="F4" s="8"/>
      <c r="H4" s="71" t="s">
        <v>33</v>
      </c>
      <c r="I4" s="74"/>
      <c r="J4" s="69"/>
      <c r="K4" s="91" t="s">
        <v>37</v>
      </c>
      <c r="L4" s="92">
        <f>L2-L3</f>
        <v>46.37999999999988</v>
      </c>
      <c r="M4" s="69"/>
    </row>
    <row r="5" spans="2:13" ht="18" thickBot="1" thickTop="1">
      <c r="B5" s="8"/>
      <c r="E5" s="27" t="s">
        <v>46</v>
      </c>
      <c r="F5" s="87" t="s">
        <v>67</v>
      </c>
      <c r="H5" s="74"/>
      <c r="I5" s="69"/>
      <c r="J5" s="69"/>
      <c r="K5" s="69"/>
      <c r="L5" s="69"/>
      <c r="M5" s="69"/>
    </row>
    <row r="6" spans="5:14" ht="18" thickBot="1" thickTop="1">
      <c r="E6" s="27" t="s">
        <v>56</v>
      </c>
      <c r="F6" s="23">
        <v>200</v>
      </c>
      <c r="H6" s="32"/>
      <c r="I6" s="33"/>
      <c r="J6" s="10" t="s">
        <v>43</v>
      </c>
      <c r="K6" s="33"/>
      <c r="L6" s="33"/>
      <c r="M6" s="34"/>
      <c r="N6" s="39"/>
    </row>
    <row r="7" spans="3:14" ht="18.75" thickBot="1" thickTop="1">
      <c r="C7" s="9"/>
      <c r="D7" s="9"/>
      <c r="E7" s="28"/>
      <c r="F7" s="28"/>
      <c r="H7" s="39"/>
      <c r="K7" s="27" t="s">
        <v>40</v>
      </c>
      <c r="L7" s="40">
        <f>L1</f>
        <v>236.66</v>
      </c>
      <c r="M7" s="41"/>
      <c r="N7" s="39"/>
    </row>
    <row r="8" spans="3:14" ht="18.75" thickBot="1" thickTop="1">
      <c r="C8" s="9"/>
      <c r="D8" s="9"/>
      <c r="E8" s="28"/>
      <c r="F8" s="28"/>
      <c r="H8" s="39"/>
      <c r="K8" s="27" t="s">
        <v>44</v>
      </c>
      <c r="L8" s="40">
        <f>L4</f>
        <v>46.37999999999988</v>
      </c>
      <c r="M8" s="41"/>
      <c r="N8" s="39"/>
    </row>
    <row r="9" spans="3:14" ht="18.75" thickBot="1" thickTop="1">
      <c r="C9" s="9"/>
      <c r="D9" s="9"/>
      <c r="E9" s="28"/>
      <c r="F9" s="28"/>
      <c r="H9" s="39"/>
      <c r="K9" s="27" t="s">
        <v>41</v>
      </c>
      <c r="L9" s="47">
        <f>L3+L4</f>
        <v>1466.34</v>
      </c>
      <c r="M9" s="48"/>
      <c r="N9" s="39"/>
    </row>
    <row r="10" spans="8:14" ht="15" thickBot="1" thickTop="1">
      <c r="H10" s="49"/>
      <c r="I10" s="50"/>
      <c r="J10" s="50"/>
      <c r="K10" s="50"/>
      <c r="L10" s="50"/>
      <c r="M10" s="51"/>
      <c r="N10" s="39"/>
    </row>
    <row r="11" ht="12.75" customHeight="1" thickBot="1" thickTop="1"/>
    <row r="12" spans="2:6" ht="54" customHeight="1" thickBot="1" thickTop="1">
      <c r="B12" s="56" t="s">
        <v>62</v>
      </c>
      <c r="C12" s="57" t="s">
        <v>60</v>
      </c>
      <c r="D12" s="57" t="s">
        <v>61</v>
      </c>
      <c r="E12" s="58" t="s">
        <v>47</v>
      </c>
      <c r="F12" s="59" t="s">
        <v>48</v>
      </c>
    </row>
    <row r="13" spans="2:6" ht="74.25" customHeight="1">
      <c r="B13" s="80" t="s">
        <v>49</v>
      </c>
      <c r="C13" s="60" t="s">
        <v>50</v>
      </c>
      <c r="D13" s="77" t="s">
        <v>63</v>
      </c>
      <c r="E13" s="78">
        <v>62.95</v>
      </c>
      <c r="F13" s="79">
        <v>123.35</v>
      </c>
    </row>
    <row r="14" spans="2:6" ht="48.75" customHeight="1">
      <c r="B14" s="82">
        <v>4</v>
      </c>
      <c r="C14" s="61">
        <v>3</v>
      </c>
      <c r="D14" s="81" t="s">
        <v>64</v>
      </c>
      <c r="E14" s="85">
        <v>76.33</v>
      </c>
      <c r="F14" s="86">
        <v>123.35</v>
      </c>
    </row>
    <row r="15" spans="2:6" ht="14.25">
      <c r="B15" s="45">
        <v>2</v>
      </c>
      <c r="C15" s="63">
        <v>2</v>
      </c>
      <c r="D15" s="83" t="s">
        <v>65</v>
      </c>
      <c r="E15" s="64">
        <v>90.63</v>
      </c>
      <c r="F15" s="62">
        <v>123.35</v>
      </c>
    </row>
    <row r="16" spans="2:6" ht="15" thickBot="1">
      <c r="B16" s="52">
        <v>1</v>
      </c>
      <c r="C16" s="65">
        <v>1</v>
      </c>
      <c r="D16" s="84" t="s">
        <v>66</v>
      </c>
      <c r="E16" s="66">
        <v>104.11</v>
      </c>
      <c r="F16" s="67">
        <v>123.35</v>
      </c>
    </row>
    <row r="17" ht="15" thickTop="1"/>
    <row r="18" ht="14.25">
      <c r="B18" s="55"/>
    </row>
    <row r="50" spans="1:6" ht="14.25">
      <c r="A50" s="68" t="s">
        <v>67</v>
      </c>
      <c r="B50" s="69">
        <v>200</v>
      </c>
      <c r="C50" s="69"/>
      <c r="D50" s="69"/>
      <c r="E50" s="69" t="s">
        <v>67</v>
      </c>
      <c r="F50" s="70">
        <v>62.95</v>
      </c>
    </row>
    <row r="51" spans="1:6" ht="14.25">
      <c r="A51" s="68" t="s">
        <v>68</v>
      </c>
      <c r="B51" s="69">
        <v>210</v>
      </c>
      <c r="C51" s="69"/>
      <c r="D51" s="69"/>
      <c r="E51" s="69" t="s">
        <v>68</v>
      </c>
      <c r="F51" s="70">
        <v>62.95</v>
      </c>
    </row>
    <row r="52" spans="1:6" ht="14.25">
      <c r="A52" s="68" t="s">
        <v>69</v>
      </c>
      <c r="B52" s="69">
        <v>220</v>
      </c>
      <c r="C52" s="69"/>
      <c r="D52" s="69"/>
      <c r="E52" s="69" t="s">
        <v>69</v>
      </c>
      <c r="F52" s="70">
        <v>76.33</v>
      </c>
    </row>
    <row r="53" spans="1:6" ht="14.25">
      <c r="A53" s="68" t="s">
        <v>70</v>
      </c>
      <c r="B53" s="69">
        <v>230</v>
      </c>
      <c r="C53" s="69"/>
      <c r="D53" s="69"/>
      <c r="E53" s="69" t="s">
        <v>70</v>
      </c>
      <c r="F53" s="70">
        <v>90.63</v>
      </c>
    </row>
    <row r="54" spans="1:6" ht="14.25">
      <c r="A54" s="68" t="s">
        <v>71</v>
      </c>
      <c r="B54" s="69">
        <v>240</v>
      </c>
      <c r="C54" s="69"/>
      <c r="D54" s="69"/>
      <c r="E54" s="69" t="s">
        <v>71</v>
      </c>
      <c r="F54" s="70">
        <v>104.11</v>
      </c>
    </row>
    <row r="55" spans="1:6" ht="14.25">
      <c r="A55" s="68" t="s">
        <v>72</v>
      </c>
      <c r="B55" s="69">
        <v>250</v>
      </c>
      <c r="C55" s="69"/>
      <c r="D55" s="69"/>
      <c r="E55" s="69" t="s">
        <v>72</v>
      </c>
      <c r="F55" s="70">
        <v>62.95</v>
      </c>
    </row>
    <row r="56" spans="1:6" ht="14.25">
      <c r="A56" s="69" t="s">
        <v>73</v>
      </c>
      <c r="B56" s="69">
        <v>260</v>
      </c>
      <c r="C56" s="69"/>
      <c r="D56" s="69"/>
      <c r="E56" s="69" t="s">
        <v>73</v>
      </c>
      <c r="F56" s="70">
        <v>62.95</v>
      </c>
    </row>
    <row r="57" spans="1:6" ht="14.25">
      <c r="A57" s="69" t="s">
        <v>74</v>
      </c>
      <c r="B57" s="69">
        <v>270</v>
      </c>
      <c r="C57" s="69"/>
      <c r="D57" s="69"/>
      <c r="E57" s="69" t="s">
        <v>74</v>
      </c>
      <c r="F57" s="70">
        <v>62.95</v>
      </c>
    </row>
    <row r="58" spans="1:6" ht="14.25">
      <c r="A58" s="69" t="s">
        <v>75</v>
      </c>
      <c r="B58" s="69">
        <v>280</v>
      </c>
      <c r="C58" s="69"/>
      <c r="D58" s="69"/>
      <c r="E58" s="69" t="s">
        <v>75</v>
      </c>
      <c r="F58" s="70">
        <v>76.33</v>
      </c>
    </row>
    <row r="59" spans="1:6" ht="14.25">
      <c r="A59" s="69" t="s">
        <v>76</v>
      </c>
      <c r="B59" s="69">
        <v>290</v>
      </c>
      <c r="C59" s="69"/>
      <c r="D59" s="69"/>
      <c r="E59" s="69" t="s">
        <v>76</v>
      </c>
      <c r="F59" s="70">
        <v>90.63</v>
      </c>
    </row>
    <row r="60" spans="1:6" ht="14.25">
      <c r="A60" s="69" t="s">
        <v>77</v>
      </c>
      <c r="B60" s="69">
        <v>300</v>
      </c>
      <c r="C60" s="69"/>
      <c r="D60" s="69"/>
      <c r="E60" s="69" t="s">
        <v>77</v>
      </c>
      <c r="F60" s="70">
        <v>104.11</v>
      </c>
    </row>
  </sheetData>
  <sheetProtection sheet="1" objects="1" scenarios="1" selectLockedCells="1"/>
  <protectedRanges>
    <protectedRange sqref="F5:F6" name="Rango1"/>
  </protectedRanges>
  <dataValidations count="2">
    <dataValidation type="list" allowBlank="1" showInputMessage="1" showErrorMessage="1" sqref="F5">
      <formula1>$A$50:$A$60</formula1>
    </dataValidation>
    <dataValidation type="list" allowBlank="1" showInputMessage="1" showErrorMessage="1" sqref="F6">
      <formula1>$B$50:$B$60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I24"/>
  <sheetViews>
    <sheetView zoomScalePageLayoutView="0" workbookViewId="0" topLeftCell="C1">
      <selection activeCell="E15" sqref="E15"/>
    </sheetView>
  </sheetViews>
  <sheetFormatPr defaultColWidth="11.421875" defaultRowHeight="15"/>
  <cols>
    <col min="2" max="2" width="10.57421875" style="0" customWidth="1"/>
    <col min="3" max="3" width="9.00390625" style="0" customWidth="1"/>
    <col min="5" max="5" width="35.00390625" style="0" customWidth="1"/>
    <col min="6" max="6" width="9.28125" style="0" customWidth="1"/>
  </cols>
  <sheetData>
    <row r="1" spans="2:9" ht="15" thickBot="1">
      <c r="B1" t="s">
        <v>45</v>
      </c>
      <c r="D1" s="18">
        <v>2018</v>
      </c>
      <c r="E1" s="1" t="s">
        <v>51</v>
      </c>
      <c r="F1" s="19"/>
      <c r="G1" s="20"/>
      <c r="I1" t="s">
        <v>52</v>
      </c>
    </row>
    <row r="2" spans="1:7" ht="14.25">
      <c r="A2">
        <v>10</v>
      </c>
      <c r="B2" s="1" t="s">
        <v>17</v>
      </c>
      <c r="C2" s="2">
        <v>57.49</v>
      </c>
      <c r="D2">
        <v>56.22</v>
      </c>
      <c r="E2" s="3" t="s">
        <v>67</v>
      </c>
      <c r="F2" s="12">
        <v>60.52</v>
      </c>
      <c r="G2" s="13">
        <v>118.6</v>
      </c>
    </row>
    <row r="3" spans="1:7" ht="14.25">
      <c r="A3">
        <v>11</v>
      </c>
      <c r="B3" s="3" t="s">
        <v>18</v>
      </c>
      <c r="C3" s="4">
        <v>57.49</v>
      </c>
      <c r="D3">
        <v>56.22</v>
      </c>
      <c r="E3" s="3" t="s">
        <v>68</v>
      </c>
      <c r="F3" s="14">
        <v>60.52</v>
      </c>
      <c r="G3" s="15">
        <v>118.6</v>
      </c>
    </row>
    <row r="4" spans="1:7" ht="14.25">
      <c r="A4">
        <v>12</v>
      </c>
      <c r="B4" s="3" t="s">
        <v>19</v>
      </c>
      <c r="C4" s="4">
        <v>57.49</v>
      </c>
      <c r="D4">
        <v>56.22</v>
      </c>
      <c r="E4" s="3" t="s">
        <v>69</v>
      </c>
      <c r="F4" s="14">
        <v>73.38</v>
      </c>
      <c r="G4" s="15">
        <v>118.6</v>
      </c>
    </row>
    <row r="5" spans="1:7" ht="14.25">
      <c r="A5">
        <v>13</v>
      </c>
      <c r="B5" s="3" t="s">
        <v>20</v>
      </c>
      <c r="C5" s="4">
        <v>57.49</v>
      </c>
      <c r="D5">
        <v>56.22</v>
      </c>
      <c r="E5" s="3" t="s">
        <v>70</v>
      </c>
      <c r="F5" s="14">
        <v>87.13</v>
      </c>
      <c r="G5" s="15">
        <v>118.6</v>
      </c>
    </row>
    <row r="6" spans="1:7" ht="15" thickBot="1">
      <c r="A6">
        <v>14</v>
      </c>
      <c r="B6" s="3" t="s">
        <v>21</v>
      </c>
      <c r="C6" s="4">
        <v>69.71</v>
      </c>
      <c r="D6">
        <v>68.17</v>
      </c>
      <c r="E6" s="3" t="s">
        <v>71</v>
      </c>
      <c r="F6" s="16">
        <v>100.1</v>
      </c>
      <c r="G6" s="17">
        <v>118.6</v>
      </c>
    </row>
    <row r="7" spans="1:7" ht="14.25">
      <c r="A7">
        <v>15</v>
      </c>
      <c r="B7" s="3" t="s">
        <v>22</v>
      </c>
      <c r="C7" s="4">
        <v>69.71</v>
      </c>
      <c r="D7">
        <v>68.17</v>
      </c>
      <c r="E7" s="76" t="s">
        <v>72</v>
      </c>
      <c r="F7" s="12">
        <v>60.52</v>
      </c>
      <c r="G7" s="15">
        <v>118.6</v>
      </c>
    </row>
    <row r="8" spans="1:7" ht="14.25">
      <c r="A8">
        <v>16</v>
      </c>
      <c r="B8" s="3" t="s">
        <v>23</v>
      </c>
      <c r="C8" s="4">
        <v>82.78</v>
      </c>
      <c r="D8">
        <v>80.95</v>
      </c>
      <c r="E8" s="21" t="s">
        <v>73</v>
      </c>
      <c r="F8" s="14">
        <v>60.52</v>
      </c>
      <c r="G8" s="15">
        <v>118.6</v>
      </c>
    </row>
    <row r="9" spans="1:7" ht="14.25">
      <c r="A9">
        <v>17</v>
      </c>
      <c r="B9" s="3" t="s">
        <v>24</v>
      </c>
      <c r="C9" s="4">
        <v>82.78</v>
      </c>
      <c r="D9">
        <v>80.95</v>
      </c>
      <c r="E9" s="21" t="s">
        <v>74</v>
      </c>
      <c r="F9" s="14">
        <v>60.52</v>
      </c>
      <c r="G9" s="15">
        <v>118.6</v>
      </c>
    </row>
    <row r="10" spans="1:7" ht="14.25">
      <c r="A10">
        <v>18</v>
      </c>
      <c r="B10" s="3" t="s">
        <v>25</v>
      </c>
      <c r="C10" s="4">
        <v>82.78</v>
      </c>
      <c r="D10">
        <v>80.95</v>
      </c>
      <c r="E10" s="21" t="s">
        <v>75</v>
      </c>
      <c r="F10" s="14">
        <v>73.38</v>
      </c>
      <c r="G10" s="15">
        <v>118.6</v>
      </c>
    </row>
    <row r="11" spans="1:7" ht="14.25">
      <c r="A11">
        <v>19</v>
      </c>
      <c r="B11" s="3" t="s">
        <v>26</v>
      </c>
      <c r="C11" s="4">
        <v>82.78</v>
      </c>
      <c r="D11">
        <v>80.95</v>
      </c>
      <c r="E11" s="21" t="s">
        <v>76</v>
      </c>
      <c r="F11" s="14">
        <v>87.13</v>
      </c>
      <c r="G11" s="15">
        <v>118.6</v>
      </c>
    </row>
    <row r="12" spans="1:7" ht="15" thickBot="1">
      <c r="A12">
        <v>20</v>
      </c>
      <c r="B12" s="3" t="s">
        <v>27</v>
      </c>
      <c r="C12" s="4">
        <v>82.78</v>
      </c>
      <c r="D12">
        <v>80.95</v>
      </c>
      <c r="E12" s="21" t="s">
        <v>77</v>
      </c>
      <c r="F12" s="16">
        <v>100.1</v>
      </c>
      <c r="G12" s="17">
        <v>118.6</v>
      </c>
    </row>
    <row r="13" spans="1:4" ht="14.25">
      <c r="A13">
        <v>21</v>
      </c>
      <c r="B13" s="3" t="s">
        <v>28</v>
      </c>
      <c r="C13" s="4">
        <v>95.1</v>
      </c>
      <c r="D13">
        <v>93</v>
      </c>
    </row>
    <row r="14" spans="1:4" ht="14.25">
      <c r="A14">
        <v>22</v>
      </c>
      <c r="B14" s="3" t="s">
        <v>29</v>
      </c>
      <c r="C14" s="4">
        <v>95.1</v>
      </c>
      <c r="D14">
        <v>93</v>
      </c>
    </row>
    <row r="15" spans="1:4" ht="14.25">
      <c r="A15">
        <v>23</v>
      </c>
      <c r="B15" s="3" t="s">
        <v>6</v>
      </c>
      <c r="C15" s="4">
        <v>118.34</v>
      </c>
      <c r="D15">
        <v>115.73</v>
      </c>
    </row>
    <row r="16" spans="1:4" ht="14.25">
      <c r="A16">
        <v>24</v>
      </c>
      <c r="B16" s="3" t="s">
        <v>7</v>
      </c>
      <c r="C16" s="4">
        <v>140.08</v>
      </c>
      <c r="D16">
        <v>136.99</v>
      </c>
    </row>
    <row r="17" spans="1:4" ht="14.25">
      <c r="A17">
        <v>25</v>
      </c>
      <c r="B17" s="3" t="s">
        <v>8</v>
      </c>
      <c r="C17" s="4">
        <v>200.26</v>
      </c>
      <c r="D17">
        <v>195.85</v>
      </c>
    </row>
    <row r="18" spans="1:4" ht="14.25">
      <c r="A18">
        <v>26</v>
      </c>
      <c r="B18" s="3" t="s">
        <v>9</v>
      </c>
      <c r="C18" s="4">
        <v>239.38</v>
      </c>
      <c r="D18">
        <v>234.11</v>
      </c>
    </row>
    <row r="19" spans="1:4" ht="14.25">
      <c r="A19">
        <v>27</v>
      </c>
      <c r="B19" s="3" t="s">
        <v>10</v>
      </c>
      <c r="C19" s="4">
        <v>278.56</v>
      </c>
      <c r="D19">
        <v>272.43</v>
      </c>
    </row>
    <row r="20" spans="1:4" ht="14.25">
      <c r="A20">
        <v>28</v>
      </c>
      <c r="B20" s="3" t="s">
        <v>11</v>
      </c>
      <c r="C20" s="4">
        <v>320.51</v>
      </c>
      <c r="D20">
        <v>313.45</v>
      </c>
    </row>
    <row r="21" spans="1:4" ht="14.25">
      <c r="A21" s="11" t="s">
        <v>38</v>
      </c>
      <c r="B21" s="3" t="s">
        <v>30</v>
      </c>
      <c r="C21" s="4">
        <v>240.77</v>
      </c>
      <c r="D21">
        <v>235.47</v>
      </c>
    </row>
    <row r="22" spans="1:4" ht="14.25">
      <c r="A22">
        <v>30</v>
      </c>
      <c r="B22" s="3" t="s">
        <v>13</v>
      </c>
      <c r="C22" s="4">
        <v>360.48</v>
      </c>
      <c r="D22">
        <v>352.54</v>
      </c>
    </row>
    <row r="23" spans="1:4" ht="14.25">
      <c r="A23" s="11" t="s">
        <v>39</v>
      </c>
      <c r="B23" s="3" t="s">
        <v>31</v>
      </c>
      <c r="C23" s="4">
        <v>271.97</v>
      </c>
      <c r="D23">
        <v>265.98</v>
      </c>
    </row>
    <row r="24" spans="1:4" ht="15" thickBot="1">
      <c r="A24">
        <v>32</v>
      </c>
      <c r="B24" s="5" t="s">
        <v>15</v>
      </c>
      <c r="C24" s="6">
        <v>399.65</v>
      </c>
      <c r="D24">
        <v>390.85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cp:keywords/>
  <dc:description/>
  <cp:lastModifiedBy>juliomaju@outlook.es</cp:lastModifiedBy>
  <cp:lastPrinted>2019-02-26T06:36:37Z</cp:lastPrinted>
  <dcterms:created xsi:type="dcterms:W3CDTF">2019-02-23T17:25:41Z</dcterms:created>
  <dcterms:modified xsi:type="dcterms:W3CDTF">2023-09-19T17:37:25Z</dcterms:modified>
  <cp:category/>
  <cp:version/>
  <cp:contentType/>
  <cp:contentStatus/>
</cp:coreProperties>
</file>